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on\Downloads\"/>
    </mc:Choice>
  </mc:AlternateContent>
  <xr:revisionPtr revIDLastSave="0" documentId="13_ncr:1_{01FFC32C-E18C-4891-ACE1-7A3FE8ED2BA1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Startup Cost" sheetId="1" r:id="rId1"/>
    <sheet name="Cash Flow Budget" sheetId="2" r:id="rId2"/>
    <sheet name="Income Statement" sheetId="3" r:id="rId3"/>
    <sheet name="Balancesheet" sheetId="4" r:id="rId4"/>
  </sheets>
  <calcPr calcId="191029"/>
</workbook>
</file>

<file path=xl/calcChain.xml><?xml version="1.0" encoding="utf-8"?>
<calcChain xmlns="http://schemas.openxmlformats.org/spreadsheetml/2006/main">
  <c r="D32" i="4" l="1"/>
  <c r="D27" i="4"/>
  <c r="D34" i="4" s="1"/>
  <c r="D41" i="4" s="1"/>
  <c r="D18" i="4"/>
  <c r="D9" i="4"/>
  <c r="D39" i="4"/>
  <c r="D20" i="4" l="1"/>
  <c r="C39" i="4"/>
  <c r="C32" i="4"/>
  <c r="C9" i="4"/>
  <c r="C18" i="4"/>
  <c r="D25" i="3"/>
  <c r="E25" i="3"/>
  <c r="E7" i="3"/>
  <c r="D7" i="3"/>
  <c r="D25" i="2"/>
  <c r="C25" i="2"/>
  <c r="D11" i="2"/>
  <c r="C11" i="2"/>
  <c r="B48" i="1"/>
  <c r="B15" i="1"/>
  <c r="E27" i="3" l="1"/>
  <c r="E29" i="3" s="1"/>
  <c r="D27" i="3"/>
  <c r="D29" i="3" s="1"/>
  <c r="C27" i="2"/>
  <c r="D27" i="2"/>
  <c r="C20" i="4"/>
  <c r="C27" i="4" s="1"/>
  <c r="C34" i="4" s="1"/>
  <c r="E31" i="3" l="1"/>
  <c r="D31" i="3"/>
  <c r="C41" i="4"/>
</calcChain>
</file>

<file path=xl/sharedStrings.xml><?xml version="1.0" encoding="utf-8"?>
<sst xmlns="http://schemas.openxmlformats.org/spreadsheetml/2006/main" count="149" uniqueCount="129">
  <si>
    <t>Projected Income Statement</t>
  </si>
  <si>
    <t>Sales Revenue</t>
  </si>
  <si>
    <t>Rent</t>
  </si>
  <si>
    <t>Utilities(electricity, heat, water)</t>
  </si>
  <si>
    <t xml:space="preserve">Telephone </t>
  </si>
  <si>
    <t>Supplies and Postage</t>
  </si>
  <si>
    <t>Repairs and Maintenance</t>
  </si>
  <si>
    <t>Advertising and promotion</t>
  </si>
  <si>
    <t>Taxes and Licences</t>
  </si>
  <si>
    <t>Bank Charges &amp; Interest</t>
  </si>
  <si>
    <t>Insurance</t>
  </si>
  <si>
    <t>Legal and Accounting Fees</t>
  </si>
  <si>
    <t>Other expenses</t>
  </si>
  <si>
    <t>Total Operating Expenses</t>
  </si>
  <si>
    <r>
      <t>Less:</t>
    </r>
    <r>
      <rPr>
        <b/>
        <sz val="14"/>
        <color theme="1"/>
        <rFont val="Cambria"/>
        <family val="1"/>
        <scheme val="major"/>
      </rPr>
      <t xml:space="preserve"> Cost of Goods Sold</t>
    </r>
  </si>
  <si>
    <r>
      <t xml:space="preserve">Less: </t>
    </r>
    <r>
      <rPr>
        <b/>
        <sz val="14"/>
        <color theme="1"/>
        <rFont val="Cambria"/>
        <family val="1"/>
        <scheme val="major"/>
      </rPr>
      <t>Operating Expenses:</t>
    </r>
  </si>
  <si>
    <t>Year 1</t>
  </si>
  <si>
    <t>Year 2</t>
  </si>
  <si>
    <t>Company Name</t>
  </si>
  <si>
    <t>Current Assets:</t>
  </si>
  <si>
    <t>Cash / Bank Deposit</t>
  </si>
  <si>
    <t>Accounts Receivable</t>
  </si>
  <si>
    <t>Inventory</t>
  </si>
  <si>
    <t>Depreciation/Amortization</t>
  </si>
  <si>
    <t>Fixed Assets:</t>
  </si>
  <si>
    <t>Other Current Assets</t>
  </si>
  <si>
    <t>Total Current Assets</t>
  </si>
  <si>
    <t>Land and buildings</t>
  </si>
  <si>
    <t>less: depreciation</t>
  </si>
  <si>
    <t>Furnitures</t>
  </si>
  <si>
    <t>Equipments</t>
  </si>
  <si>
    <t>Trucks and Automobiles</t>
  </si>
  <si>
    <t>Other Fixed Assets</t>
  </si>
  <si>
    <t>Total Fixed Assets</t>
  </si>
  <si>
    <t>Total Assets (C=A+B)</t>
  </si>
  <si>
    <t>A</t>
  </si>
  <si>
    <t>B</t>
  </si>
  <si>
    <t>C</t>
  </si>
  <si>
    <t>Current Liabilities:</t>
  </si>
  <si>
    <t>Pro Forma Balance Sheet</t>
  </si>
  <si>
    <t>Accounts Payable</t>
  </si>
  <si>
    <t>Bank Loans (due within 12 months)</t>
  </si>
  <si>
    <t>Total Current Liabilities</t>
  </si>
  <si>
    <t>Long-term Liabilities:</t>
  </si>
  <si>
    <t>Notes Payable</t>
  </si>
  <si>
    <t>Other Long-term Liabilities</t>
  </si>
  <si>
    <t>Total Long-term Liabilities</t>
  </si>
  <si>
    <t>D</t>
  </si>
  <si>
    <t>E</t>
  </si>
  <si>
    <t>Total Liabilities (F=D+E)</t>
  </si>
  <si>
    <t>F</t>
  </si>
  <si>
    <t>Retained Earnings</t>
  </si>
  <si>
    <t>Total Equities</t>
  </si>
  <si>
    <t>G</t>
  </si>
  <si>
    <t>Gross Margin (C=A-B)</t>
  </si>
  <si>
    <t>Net Operating Profit(Loss) (E=C-D)</t>
  </si>
  <si>
    <t>Income Tax (Estimated) (F=E*15%)</t>
  </si>
  <si>
    <t>Net  Profit(Loss) (G=E-F)</t>
  </si>
  <si>
    <t>CASH FLOW BUDGETS</t>
  </si>
  <si>
    <t>Shareholders' Equity:</t>
  </si>
  <si>
    <t>Shareholders' Capital</t>
  </si>
  <si>
    <t>Sales Estimation</t>
  </si>
  <si>
    <t>Cash from Sales</t>
  </si>
  <si>
    <t>Other Cash Received</t>
  </si>
  <si>
    <t>Cash Outflow:</t>
  </si>
  <si>
    <t xml:space="preserve">Cash Inflow: </t>
  </si>
  <si>
    <t>Collected from Credit Customers</t>
  </si>
  <si>
    <t>Purchase Equipments</t>
  </si>
  <si>
    <t>Rental &amp; Maintenance Costs</t>
  </si>
  <si>
    <t>Salaries and Wages</t>
  </si>
  <si>
    <t>Materials and Inventory</t>
  </si>
  <si>
    <t>Insurance and Licenses</t>
  </si>
  <si>
    <t>Advertising and Promotion</t>
  </si>
  <si>
    <t>Marketing Expenses</t>
  </si>
  <si>
    <t>Office Expenses</t>
  </si>
  <si>
    <t>Loan Payments</t>
  </si>
  <si>
    <t xml:space="preserve">Other </t>
  </si>
  <si>
    <t>Total Cash Inflow</t>
  </si>
  <si>
    <t>Total Cash Outflow</t>
  </si>
  <si>
    <t>Net Cash (Surplus / Deficit)</t>
  </si>
  <si>
    <t>START-UP COST</t>
  </si>
  <si>
    <t>Vehical Expenses</t>
  </si>
  <si>
    <t>Delivery Expenses / Transportation</t>
  </si>
  <si>
    <t>Furnitures &amp; Fixtures</t>
  </si>
  <si>
    <t>Decorating and Remodelling</t>
  </si>
  <si>
    <t>Starting Inventory</t>
  </si>
  <si>
    <t>Licences and Permits</t>
  </si>
  <si>
    <t>Advertising for Openning</t>
  </si>
  <si>
    <t>Total One-time Cash Requirements</t>
  </si>
  <si>
    <t>SOURCE OF FINANCING</t>
  </si>
  <si>
    <t>Total Available from All Sources</t>
  </si>
  <si>
    <t>Cash</t>
  </si>
  <si>
    <t>Real Estate</t>
  </si>
  <si>
    <t>Vehical</t>
  </si>
  <si>
    <t>Cash Value of Life Insurance</t>
  </si>
  <si>
    <t>Personal Sources:</t>
  </si>
  <si>
    <t>Angel funds from Family Members</t>
  </si>
  <si>
    <t>Business Partners</t>
  </si>
  <si>
    <t>Personal Contacts:</t>
  </si>
  <si>
    <t>Crowd Funding</t>
  </si>
  <si>
    <t xml:space="preserve">Business Development Bank </t>
  </si>
  <si>
    <t>Caisse Populaires &amp; Credit Unions</t>
  </si>
  <si>
    <t>Finance Companies</t>
  </si>
  <si>
    <t>Government Agencies</t>
  </si>
  <si>
    <t>Lending agencies:</t>
  </si>
  <si>
    <t>Grant Programs:</t>
  </si>
  <si>
    <t>Provincial</t>
  </si>
  <si>
    <t>Federal</t>
  </si>
  <si>
    <t>Other Sources:</t>
  </si>
  <si>
    <t>Advance from Customers</t>
  </si>
  <si>
    <t>Possible Amount</t>
  </si>
  <si>
    <t>Banks - LOC</t>
  </si>
  <si>
    <t>Salary Payable</t>
  </si>
  <si>
    <t>Taxes Payable (GST+QST)</t>
  </si>
  <si>
    <t>Total Liabilities and Equity=F+G</t>
  </si>
  <si>
    <t>Municipal (Mayor's Prize)</t>
  </si>
  <si>
    <t>AR</t>
  </si>
  <si>
    <t>Salary</t>
  </si>
  <si>
    <t>Working Capital (Extra Cash)</t>
  </si>
  <si>
    <t>Miscellaneous (Office Supplies/stamps)</t>
  </si>
  <si>
    <t xml:space="preserve">Suppliers' Credit (30 net/60 2% )  </t>
  </si>
  <si>
    <t>Assets ---&gt; Income</t>
  </si>
  <si>
    <t>Taxes (GST/QST/ Income Tax)</t>
  </si>
  <si>
    <t>5% GST</t>
  </si>
  <si>
    <t>9.975% QST</t>
  </si>
  <si>
    <t>Canada.ca</t>
  </si>
  <si>
    <t>LATTO COFFEE SHOP</t>
  </si>
  <si>
    <t>$,6000</t>
  </si>
  <si>
    <t>$,7000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</si>
</sst>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;[Red]\-&quot;$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rgb="FF3437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/>
    <xf numFmtId="164" fontId="3" fillId="0" borderId="1" xfId="0" applyNumberFormat="1" applyFont="1" applyBorder="1" applyAlignment="1"/>
    <xf numFmtId="165" fontId="3" fillId="0" borderId="1" xfId="1" applyNumberFormat="1" applyFont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2" fillId="4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6" fontId="2" fillId="0" borderId="0" xfId="0" applyNumberFormat="1" applyFont="1" applyAlignment="1"/>
    <xf numFmtId="6" fontId="8" fillId="0" borderId="0" xfId="0" applyNumberFormat="1" applyFont="1"/>
    <xf numFmtId="6" fontId="2" fillId="0" borderId="3" xfId="0" applyNumberFormat="1" applyFont="1" applyBorder="1" applyAlignment="1">
      <alignment horizontal="center"/>
    </xf>
    <xf numFmtId="6" fontId="2" fillId="0" borderId="5" xfId="0" applyNumberFormat="1" applyFont="1" applyBorder="1"/>
    <xf numFmtId="6" fontId="2" fillId="2" borderId="3" xfId="0" applyNumberFormat="1" applyFont="1" applyFill="1" applyBorder="1" applyAlignment="1">
      <alignment horizontal="center"/>
    </xf>
    <xf numFmtId="6" fontId="2" fillId="2" borderId="5" xfId="0" applyNumberFormat="1" applyFont="1" applyFill="1" applyBorder="1"/>
    <xf numFmtId="6" fontId="2" fillId="0" borderId="2" xfId="0" applyNumberFormat="1" applyFont="1" applyBorder="1" applyAlignment="1">
      <alignment horizontal="center"/>
    </xf>
    <xf numFmtId="8" fontId="2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8"/>
  <sheetViews>
    <sheetView zoomScale="150" zoomScaleNormal="150" workbookViewId="0">
      <selection activeCell="B48" sqref="B48"/>
    </sheetView>
  </sheetViews>
  <sheetFormatPr defaultRowHeight="18" x14ac:dyDescent="0.25"/>
  <cols>
    <col min="1" max="1" width="46.140625" style="1" customWidth="1"/>
    <col min="2" max="2" width="29.85546875" style="23" customWidth="1"/>
    <col min="3" max="16384" width="9.140625" style="1"/>
  </cols>
  <sheetData>
    <row r="1" spans="1:2" s="6" customFormat="1" ht="20.25" x14ac:dyDescent="0.3">
      <c r="A1" s="40" t="s">
        <v>80</v>
      </c>
      <c r="B1" s="40"/>
    </row>
    <row r="2" spans="1:2" s="6" customFormat="1" ht="20.25" x14ac:dyDescent="0.3">
      <c r="A2" s="40" t="s">
        <v>126</v>
      </c>
      <c r="B2" s="40"/>
    </row>
    <row r="3" spans="1:2" s="6" customFormat="1" ht="20.25" x14ac:dyDescent="0.3">
      <c r="A3" s="9"/>
      <c r="B3" s="21"/>
    </row>
    <row r="4" spans="1:2" ht="18.75" thickBot="1" x14ac:dyDescent="0.3">
      <c r="A4" s="11"/>
      <c r="B4" s="12" t="s">
        <v>16</v>
      </c>
    </row>
    <row r="5" spans="1:2" x14ac:dyDescent="0.25">
      <c r="A5" s="1" t="s">
        <v>30</v>
      </c>
      <c r="B5" s="22">
        <v>5000</v>
      </c>
    </row>
    <row r="6" spans="1:2" x14ac:dyDescent="0.25">
      <c r="A6" s="1" t="s">
        <v>83</v>
      </c>
      <c r="B6" s="22">
        <v>3000</v>
      </c>
    </row>
    <row r="7" spans="1:2" x14ac:dyDescent="0.25">
      <c r="A7" s="1" t="s">
        <v>84</v>
      </c>
      <c r="B7" s="22">
        <v>2000</v>
      </c>
    </row>
    <row r="8" spans="1:2" x14ac:dyDescent="0.25">
      <c r="A8" s="1" t="s">
        <v>85</v>
      </c>
      <c r="B8" s="22">
        <v>2500</v>
      </c>
    </row>
    <row r="9" spans="1:2" x14ac:dyDescent="0.25">
      <c r="A9" s="1" t="s">
        <v>11</v>
      </c>
      <c r="B9" s="22">
        <v>1000</v>
      </c>
    </row>
    <row r="10" spans="1:2" x14ac:dyDescent="0.25">
      <c r="A10" s="1" t="s">
        <v>86</v>
      </c>
      <c r="B10" s="22">
        <v>1500</v>
      </c>
    </row>
    <row r="11" spans="1:2" x14ac:dyDescent="0.25">
      <c r="A11" s="1" t="s">
        <v>87</v>
      </c>
      <c r="B11" s="22">
        <v>800</v>
      </c>
    </row>
    <row r="12" spans="1:2" x14ac:dyDescent="0.25">
      <c r="A12" s="1" t="s">
        <v>118</v>
      </c>
      <c r="B12" s="22">
        <v>1500</v>
      </c>
    </row>
    <row r="13" spans="1:2" x14ac:dyDescent="0.25">
      <c r="A13" s="1" t="s">
        <v>119</v>
      </c>
      <c r="B13" s="22">
        <v>800</v>
      </c>
    </row>
    <row r="14" spans="1:2" x14ac:dyDescent="0.25">
      <c r="A14" s="1" t="s">
        <v>76</v>
      </c>
      <c r="B14" s="22">
        <v>500</v>
      </c>
    </row>
    <row r="15" spans="1:2" ht="18.75" thickBot="1" x14ac:dyDescent="0.3">
      <c r="A15" s="15" t="s">
        <v>88</v>
      </c>
      <c r="B15" s="24">
        <f>SUM(B5:B14)</f>
        <v>18600</v>
      </c>
    </row>
    <row r="18" spans="1:2" x14ac:dyDescent="0.25">
      <c r="A18" s="41" t="s">
        <v>89</v>
      </c>
      <c r="B18" s="41"/>
    </row>
    <row r="19" spans="1:2" x14ac:dyDescent="0.25">
      <c r="A19" s="4"/>
      <c r="B19" s="4"/>
    </row>
    <row r="20" spans="1:2" ht="18.75" thickBot="1" x14ac:dyDescent="0.3">
      <c r="A20" s="11"/>
      <c r="B20" s="12" t="s">
        <v>110</v>
      </c>
    </row>
    <row r="21" spans="1:2" x14ac:dyDescent="0.25">
      <c r="A21" s="2" t="s">
        <v>95</v>
      </c>
    </row>
    <row r="22" spans="1:2" x14ac:dyDescent="0.25">
      <c r="A22" s="1" t="s">
        <v>91</v>
      </c>
      <c r="B22" s="43">
        <v>5000</v>
      </c>
    </row>
    <row r="23" spans="1:2" x14ac:dyDescent="0.25">
      <c r="A23" s="1" t="s">
        <v>92</v>
      </c>
      <c r="B23" s="43">
        <v>10000</v>
      </c>
    </row>
    <row r="24" spans="1:2" x14ac:dyDescent="0.25">
      <c r="A24" s="1" t="s">
        <v>93</v>
      </c>
      <c r="B24" s="43">
        <v>30000</v>
      </c>
    </row>
    <row r="25" spans="1:2" x14ac:dyDescent="0.25">
      <c r="A25" s="1" t="s">
        <v>94</v>
      </c>
      <c r="B25" s="43">
        <v>1200</v>
      </c>
    </row>
    <row r="27" spans="1:2" x14ac:dyDescent="0.25">
      <c r="A27" s="2" t="s">
        <v>98</v>
      </c>
    </row>
    <row r="28" spans="1:2" x14ac:dyDescent="0.25">
      <c r="A28" s="1" t="s">
        <v>96</v>
      </c>
      <c r="B28" s="43">
        <v>10000</v>
      </c>
    </row>
    <row r="29" spans="1:2" x14ac:dyDescent="0.25">
      <c r="A29" s="1" t="s">
        <v>97</v>
      </c>
      <c r="B29" s="43">
        <v>20000</v>
      </c>
    </row>
    <row r="30" spans="1:2" x14ac:dyDescent="0.25">
      <c r="A30" s="1" t="s">
        <v>99</v>
      </c>
      <c r="B30" s="43">
        <v>15000</v>
      </c>
    </row>
    <row r="32" spans="1:2" x14ac:dyDescent="0.25">
      <c r="A32" s="2" t="s">
        <v>104</v>
      </c>
    </row>
    <row r="33" spans="1:2" x14ac:dyDescent="0.25">
      <c r="A33" s="1" t="s">
        <v>111</v>
      </c>
      <c r="B33" s="43">
        <v>20000</v>
      </c>
    </row>
    <row r="34" spans="1:2" x14ac:dyDescent="0.25">
      <c r="A34" s="1" t="s">
        <v>100</v>
      </c>
      <c r="B34" s="43">
        <v>2000</v>
      </c>
    </row>
    <row r="35" spans="1:2" x14ac:dyDescent="0.25">
      <c r="A35" s="1" t="s">
        <v>101</v>
      </c>
      <c r="B35" s="43">
        <v>1000</v>
      </c>
    </row>
    <row r="36" spans="1:2" x14ac:dyDescent="0.25">
      <c r="A36" s="1" t="s">
        <v>102</v>
      </c>
      <c r="B36" s="43">
        <v>2000</v>
      </c>
    </row>
    <row r="37" spans="1:2" x14ac:dyDescent="0.25">
      <c r="A37" s="1" t="s">
        <v>103</v>
      </c>
      <c r="B37" s="43">
        <v>1500</v>
      </c>
    </row>
    <row r="39" spans="1:2" x14ac:dyDescent="0.25">
      <c r="A39" s="2" t="s">
        <v>105</v>
      </c>
    </row>
    <row r="40" spans="1:2" x14ac:dyDescent="0.25">
      <c r="A40" s="1" t="s">
        <v>107</v>
      </c>
      <c r="B40" s="43">
        <v>1300</v>
      </c>
    </row>
    <row r="41" spans="1:2" x14ac:dyDescent="0.25">
      <c r="A41" s="1" t="s">
        <v>106</v>
      </c>
      <c r="B41" s="43">
        <v>1200</v>
      </c>
    </row>
    <row r="42" spans="1:2" x14ac:dyDescent="0.25">
      <c r="A42" s="1" t="s">
        <v>115</v>
      </c>
      <c r="B42" s="43">
        <v>1100</v>
      </c>
    </row>
    <row r="44" spans="1:2" x14ac:dyDescent="0.25">
      <c r="A44" s="2" t="s">
        <v>108</v>
      </c>
    </row>
    <row r="45" spans="1:2" x14ac:dyDescent="0.25">
      <c r="A45" s="1" t="s">
        <v>120</v>
      </c>
      <c r="B45" s="43">
        <v>5000</v>
      </c>
    </row>
    <row r="46" spans="1:2" x14ac:dyDescent="0.25">
      <c r="A46" s="1" t="s">
        <v>109</v>
      </c>
      <c r="B46" s="43">
        <v>10000</v>
      </c>
    </row>
    <row r="48" spans="1:2" ht="18.75" thickBot="1" x14ac:dyDescent="0.3">
      <c r="A48" s="15" t="s">
        <v>90</v>
      </c>
      <c r="B48" s="25">
        <f>SUM(B21:B47)</f>
        <v>136300</v>
      </c>
    </row>
  </sheetData>
  <mergeCells count="3">
    <mergeCell ref="A1:B1"/>
    <mergeCell ref="A2:B2"/>
    <mergeCell ref="A18:B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opLeftCell="A16" zoomScale="160" zoomScaleNormal="160" workbookViewId="0">
      <selection activeCell="C27" sqref="C27"/>
    </sheetView>
  </sheetViews>
  <sheetFormatPr defaultRowHeight="15" x14ac:dyDescent="0.25"/>
  <cols>
    <col min="1" max="1" width="40.42578125" customWidth="1"/>
    <col min="2" max="2" width="4.7109375" style="7" customWidth="1"/>
    <col min="3" max="4" width="15" style="8" customWidth="1"/>
  </cols>
  <sheetData>
    <row r="1" spans="1:5" s="6" customFormat="1" ht="20.25" x14ac:dyDescent="0.3">
      <c r="A1" s="40" t="s">
        <v>58</v>
      </c>
      <c r="B1" s="40"/>
      <c r="C1" s="40"/>
      <c r="D1" s="40"/>
    </row>
    <row r="2" spans="1:5" s="6" customFormat="1" ht="20.25" x14ac:dyDescent="0.3">
      <c r="A2" s="40" t="s">
        <v>126</v>
      </c>
      <c r="B2" s="40"/>
      <c r="C2" s="40"/>
      <c r="D2" s="40"/>
    </row>
    <row r="3" spans="1:5" s="6" customFormat="1" ht="20.25" x14ac:dyDescent="0.3">
      <c r="B3" s="10"/>
      <c r="C3" s="9"/>
      <c r="D3" s="9"/>
    </row>
    <row r="4" spans="1:5" s="1" customFormat="1" ht="18.75" thickBot="1" x14ac:dyDescent="0.3">
      <c r="A4" s="11"/>
      <c r="B4" s="12"/>
      <c r="C4" s="12" t="s">
        <v>16</v>
      </c>
      <c r="D4" s="12" t="s">
        <v>17</v>
      </c>
    </row>
    <row r="5" spans="1:5" s="1" customFormat="1" ht="18" x14ac:dyDescent="0.25">
      <c r="A5" s="2" t="s">
        <v>61</v>
      </c>
      <c r="B5" s="4"/>
      <c r="C5" s="13"/>
      <c r="D5" s="13"/>
    </row>
    <row r="6" spans="1:5" s="1" customFormat="1" ht="18" x14ac:dyDescent="0.25">
      <c r="B6" s="4"/>
      <c r="C6" s="14"/>
      <c r="D6" s="14"/>
    </row>
    <row r="7" spans="1:5" s="1" customFormat="1" ht="18" x14ac:dyDescent="0.25">
      <c r="A7" s="2" t="s">
        <v>65</v>
      </c>
      <c r="B7" s="4"/>
      <c r="C7" s="14"/>
      <c r="D7" s="14"/>
    </row>
    <row r="8" spans="1:5" s="1" customFormat="1" ht="18" x14ac:dyDescent="0.25">
      <c r="A8" s="1" t="s">
        <v>62</v>
      </c>
      <c r="B8" s="4"/>
      <c r="C8" s="44">
        <v>216839</v>
      </c>
      <c r="D8" s="44">
        <v>445683</v>
      </c>
    </row>
    <row r="9" spans="1:5" s="1" customFormat="1" ht="18" x14ac:dyDescent="0.25">
      <c r="A9" s="1" t="s">
        <v>66</v>
      </c>
      <c r="B9" s="4"/>
      <c r="C9" s="45">
        <v>45000</v>
      </c>
      <c r="D9" s="45">
        <v>50000</v>
      </c>
      <c r="E9" s="1" t="s">
        <v>116</v>
      </c>
    </row>
    <row r="10" spans="1:5" s="1" customFormat="1" ht="18" x14ac:dyDescent="0.25">
      <c r="A10" s="1" t="s">
        <v>63</v>
      </c>
      <c r="B10" s="4"/>
      <c r="C10" s="45">
        <v>30000</v>
      </c>
      <c r="D10" s="45">
        <v>40000</v>
      </c>
      <c r="E10" s="1" t="s">
        <v>121</v>
      </c>
    </row>
    <row r="11" spans="1:5" s="1" customFormat="1" ht="18" x14ac:dyDescent="0.25">
      <c r="A11" s="2" t="s">
        <v>77</v>
      </c>
      <c r="B11" s="4" t="s">
        <v>35</v>
      </c>
      <c r="C11" s="14">
        <f>SUM(C8:C10)</f>
        <v>291839</v>
      </c>
      <c r="D11" s="14">
        <f>SUM(D8:D10)</f>
        <v>535683</v>
      </c>
    </row>
    <row r="12" spans="1:5" s="1" customFormat="1" ht="18" x14ac:dyDescent="0.25">
      <c r="A12" s="2"/>
      <c r="B12" s="4"/>
      <c r="C12" s="14"/>
      <c r="D12" s="14"/>
    </row>
    <row r="13" spans="1:5" s="1" customFormat="1" ht="18" x14ac:dyDescent="0.25">
      <c r="A13" s="2" t="s">
        <v>64</v>
      </c>
      <c r="B13" s="4"/>
      <c r="C13" s="14"/>
      <c r="D13" s="14"/>
    </row>
    <row r="14" spans="1:5" s="1" customFormat="1" ht="18" x14ac:dyDescent="0.25">
      <c r="A14" s="1" t="s">
        <v>67</v>
      </c>
      <c r="B14" s="4"/>
      <c r="C14" s="45">
        <v>5000</v>
      </c>
      <c r="D14" s="14" t="s">
        <v>127</v>
      </c>
    </row>
    <row r="15" spans="1:5" s="1" customFormat="1" ht="18" x14ac:dyDescent="0.25">
      <c r="A15" s="1" t="s">
        <v>68</v>
      </c>
      <c r="B15" s="4"/>
      <c r="C15" s="45">
        <v>13600</v>
      </c>
      <c r="D15" s="45">
        <v>15000</v>
      </c>
    </row>
    <row r="16" spans="1:5" s="1" customFormat="1" ht="18" x14ac:dyDescent="0.25">
      <c r="A16" s="1" t="s">
        <v>70</v>
      </c>
      <c r="B16" s="4"/>
      <c r="C16" s="45">
        <v>5000</v>
      </c>
      <c r="D16" s="45">
        <v>4500</v>
      </c>
    </row>
    <row r="17" spans="1:7" s="1" customFormat="1" ht="18" x14ac:dyDescent="0.25">
      <c r="A17" s="1" t="s">
        <v>69</v>
      </c>
      <c r="B17" s="4"/>
      <c r="C17" s="45">
        <v>20000</v>
      </c>
      <c r="D17" s="45">
        <v>25000</v>
      </c>
    </row>
    <row r="18" spans="1:7" s="1" customFormat="1" ht="18" x14ac:dyDescent="0.25">
      <c r="A18" s="1" t="s">
        <v>71</v>
      </c>
      <c r="B18" s="4"/>
      <c r="C18" s="45">
        <v>1500</v>
      </c>
      <c r="D18" s="45">
        <v>2500</v>
      </c>
    </row>
    <row r="19" spans="1:7" s="1" customFormat="1" ht="18" x14ac:dyDescent="0.25">
      <c r="A19" s="1" t="s">
        <v>72</v>
      </c>
      <c r="B19" s="4"/>
      <c r="C19" s="45">
        <v>1000</v>
      </c>
      <c r="D19" s="45">
        <v>1200</v>
      </c>
    </row>
    <row r="20" spans="1:7" s="1" customFormat="1" ht="18" x14ac:dyDescent="0.25">
      <c r="A20" s="1" t="s">
        <v>73</v>
      </c>
      <c r="B20" s="4"/>
      <c r="C20" s="45">
        <v>3000</v>
      </c>
      <c r="D20" s="45">
        <v>4000</v>
      </c>
    </row>
    <row r="21" spans="1:7" s="1" customFormat="1" ht="18" x14ac:dyDescent="0.25">
      <c r="A21" s="1" t="s">
        <v>74</v>
      </c>
      <c r="B21" s="4"/>
      <c r="C21" s="45">
        <v>1000</v>
      </c>
      <c r="D21" s="45">
        <v>1200</v>
      </c>
    </row>
    <row r="22" spans="1:7" s="1" customFormat="1" ht="18" x14ac:dyDescent="0.25">
      <c r="A22" s="1" t="s">
        <v>75</v>
      </c>
      <c r="B22" s="4"/>
      <c r="C22" s="45">
        <v>5000</v>
      </c>
      <c r="D22" s="14" t="s">
        <v>128</v>
      </c>
    </row>
    <row r="23" spans="1:7" s="1" customFormat="1" ht="18" x14ac:dyDescent="0.25">
      <c r="A23" s="1" t="s">
        <v>122</v>
      </c>
      <c r="B23" s="4"/>
      <c r="C23" s="45">
        <v>4000</v>
      </c>
      <c r="D23" s="45">
        <v>4500</v>
      </c>
      <c r="E23" s="1" t="s">
        <v>123</v>
      </c>
      <c r="G23" s="1" t="s">
        <v>125</v>
      </c>
    </row>
    <row r="24" spans="1:7" s="1" customFormat="1" ht="18" x14ac:dyDescent="0.25">
      <c r="A24" s="1" t="s">
        <v>76</v>
      </c>
      <c r="B24" s="4"/>
      <c r="C24" s="45">
        <v>3500</v>
      </c>
      <c r="D24" s="45">
        <v>5000</v>
      </c>
      <c r="E24" s="1" t="s">
        <v>124</v>
      </c>
    </row>
    <row r="25" spans="1:7" s="1" customFormat="1" ht="18" x14ac:dyDescent="0.25">
      <c r="A25" s="2" t="s">
        <v>78</v>
      </c>
      <c r="B25" s="4" t="s">
        <v>36</v>
      </c>
      <c r="C25" s="14">
        <f>SUM(C14:C24)</f>
        <v>62600</v>
      </c>
      <c r="D25" s="14">
        <f>SUM(D14:D24)</f>
        <v>62900</v>
      </c>
    </row>
    <row r="26" spans="1:7" s="1" customFormat="1" ht="18" x14ac:dyDescent="0.25">
      <c r="B26" s="4"/>
      <c r="C26" s="14"/>
      <c r="D26" s="14"/>
    </row>
    <row r="27" spans="1:7" s="1" customFormat="1" ht="18.75" thickBot="1" x14ac:dyDescent="0.3">
      <c r="A27" s="15" t="s">
        <v>79</v>
      </c>
      <c r="B27" s="12" t="s">
        <v>37</v>
      </c>
      <c r="C27" s="16">
        <f>C11-C25</f>
        <v>229239</v>
      </c>
      <c r="D27" s="16">
        <f>D11-D25</f>
        <v>472783</v>
      </c>
    </row>
    <row r="28" spans="1:7" s="1" customFormat="1" ht="18" x14ac:dyDescent="0.25">
      <c r="B28" s="4"/>
      <c r="C28" s="3"/>
      <c r="D28" s="3"/>
    </row>
    <row r="29" spans="1:7" s="1" customFormat="1" ht="18" x14ac:dyDescent="0.25">
      <c r="B29" s="4"/>
      <c r="C29" s="3"/>
      <c r="D29" s="3"/>
    </row>
    <row r="30" spans="1:7" s="1" customFormat="1" ht="18" x14ac:dyDescent="0.25">
      <c r="B30" s="4"/>
      <c r="C30" s="3"/>
      <c r="D30" s="3"/>
    </row>
    <row r="31" spans="1:7" s="1" customFormat="1" ht="18" x14ac:dyDescent="0.25">
      <c r="B31" s="4"/>
      <c r="C31" s="3"/>
      <c r="D31" s="3"/>
    </row>
    <row r="32" spans="1:7" s="1" customFormat="1" ht="18" x14ac:dyDescent="0.25">
      <c r="B32" s="4"/>
      <c r="C32" s="3"/>
      <c r="D32" s="3"/>
    </row>
    <row r="33" spans="2:4" s="1" customFormat="1" ht="18" x14ac:dyDescent="0.25">
      <c r="B33" s="4"/>
      <c r="C33" s="3"/>
      <c r="D33" s="3"/>
    </row>
    <row r="34" spans="2:4" s="1" customFormat="1" ht="18" x14ac:dyDescent="0.25">
      <c r="B34" s="4"/>
      <c r="C34" s="3"/>
      <c r="D34" s="3"/>
    </row>
    <row r="35" spans="2:4" s="1" customFormat="1" ht="18" x14ac:dyDescent="0.25">
      <c r="B35" s="4"/>
      <c r="C35" s="3"/>
      <c r="D35" s="3"/>
    </row>
    <row r="36" spans="2:4" s="1" customFormat="1" ht="18" x14ac:dyDescent="0.25">
      <c r="B36" s="4"/>
      <c r="C36" s="3"/>
      <c r="D36" s="3"/>
    </row>
    <row r="37" spans="2:4" s="1" customFormat="1" ht="18" x14ac:dyDescent="0.25">
      <c r="B37" s="4"/>
      <c r="C37" s="3"/>
      <c r="D37" s="3"/>
    </row>
    <row r="38" spans="2:4" s="1" customFormat="1" ht="18" x14ac:dyDescent="0.25">
      <c r="B38" s="4"/>
      <c r="C38" s="3"/>
      <c r="D38" s="3"/>
    </row>
    <row r="39" spans="2:4" s="1" customFormat="1" ht="18" x14ac:dyDescent="0.25">
      <c r="B39" s="4"/>
      <c r="C39" s="3"/>
      <c r="D39" s="3"/>
    </row>
    <row r="40" spans="2:4" s="1" customFormat="1" ht="18" x14ac:dyDescent="0.25">
      <c r="B40" s="4"/>
      <c r="C40" s="3"/>
      <c r="D40" s="3"/>
    </row>
  </sheetData>
  <mergeCells count="2">
    <mergeCell ref="A1:D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topLeftCell="A20" zoomScale="148" zoomScaleNormal="148" workbookViewId="0">
      <selection activeCell="E25" sqref="E25"/>
    </sheetView>
  </sheetViews>
  <sheetFormatPr defaultRowHeight="18" x14ac:dyDescent="0.25"/>
  <cols>
    <col min="1" max="1" width="7" style="1" customWidth="1"/>
    <col min="2" max="2" width="40.42578125" style="1" customWidth="1"/>
    <col min="3" max="3" width="5.28515625" style="3" customWidth="1"/>
    <col min="4" max="4" width="18.140625" style="3" customWidth="1"/>
    <col min="5" max="5" width="15.5703125" style="1" customWidth="1"/>
    <col min="6" max="16384" width="9.140625" style="1"/>
  </cols>
  <sheetData>
    <row r="1" spans="1:5" ht="22.5" x14ac:dyDescent="0.3">
      <c r="A1" s="42" t="s">
        <v>0</v>
      </c>
      <c r="B1" s="42"/>
      <c r="C1" s="42"/>
      <c r="D1" s="42"/>
      <c r="E1" s="42"/>
    </row>
    <row r="2" spans="1:5" ht="22.5" x14ac:dyDescent="0.3">
      <c r="A2" s="42" t="s">
        <v>126</v>
      </c>
      <c r="B2" s="42"/>
      <c r="C2" s="42"/>
      <c r="D2" s="42"/>
      <c r="E2" s="42"/>
    </row>
    <row r="3" spans="1:5" ht="22.5" x14ac:dyDescent="0.3">
      <c r="A3" s="5"/>
      <c r="B3" s="5"/>
      <c r="C3" s="5"/>
      <c r="D3" s="5"/>
    </row>
    <row r="4" spans="1:5" ht="18.75" thickBot="1" x14ac:dyDescent="0.3">
      <c r="A4" s="11"/>
      <c r="B4" s="11"/>
      <c r="C4" s="17"/>
      <c r="D4" s="12" t="s">
        <v>16</v>
      </c>
      <c r="E4" s="12" t="s">
        <v>17</v>
      </c>
    </row>
    <row r="5" spans="1:5" x14ac:dyDescent="0.25">
      <c r="A5" s="2" t="s">
        <v>1</v>
      </c>
      <c r="C5" s="3" t="s">
        <v>35</v>
      </c>
      <c r="D5" s="45">
        <v>229239</v>
      </c>
      <c r="E5" s="46">
        <v>472783</v>
      </c>
    </row>
    <row r="6" spans="1:5" x14ac:dyDescent="0.25">
      <c r="A6" s="1" t="s">
        <v>14</v>
      </c>
      <c r="C6" s="3" t="s">
        <v>36</v>
      </c>
      <c r="D6" s="45">
        <v>50000</v>
      </c>
      <c r="E6" s="46">
        <v>100000</v>
      </c>
    </row>
    <row r="7" spans="1:5" x14ac:dyDescent="0.25">
      <c r="A7" s="2" t="s">
        <v>54</v>
      </c>
      <c r="C7" s="3" t="s">
        <v>37</v>
      </c>
      <c r="D7" s="20">
        <f>D5-D6</f>
        <v>179239</v>
      </c>
      <c r="E7" s="20">
        <f>E5-E6</f>
        <v>372783</v>
      </c>
    </row>
    <row r="8" spans="1:5" x14ac:dyDescent="0.25">
      <c r="A8" s="2"/>
      <c r="D8" s="14"/>
      <c r="E8" s="18"/>
    </row>
    <row r="9" spans="1:5" x14ac:dyDescent="0.25">
      <c r="A9" s="1" t="s">
        <v>15</v>
      </c>
      <c r="D9" s="14"/>
      <c r="E9" s="18"/>
    </row>
    <row r="10" spans="1:5" x14ac:dyDescent="0.25">
      <c r="B10" s="1" t="s">
        <v>117</v>
      </c>
      <c r="D10" s="45">
        <v>20000</v>
      </c>
      <c r="E10" s="46">
        <v>25000</v>
      </c>
    </row>
    <row r="11" spans="1:5" x14ac:dyDescent="0.25">
      <c r="B11" s="1" t="s">
        <v>2</v>
      </c>
      <c r="D11" s="45">
        <v>13600</v>
      </c>
      <c r="E11" s="46">
        <v>15000</v>
      </c>
    </row>
    <row r="12" spans="1:5" x14ac:dyDescent="0.25">
      <c r="B12" s="1" t="s">
        <v>3</v>
      </c>
      <c r="D12" s="45">
        <v>1200</v>
      </c>
      <c r="E12" s="46">
        <v>1500</v>
      </c>
    </row>
    <row r="13" spans="1:5" x14ac:dyDescent="0.25">
      <c r="B13" s="1" t="s">
        <v>4</v>
      </c>
      <c r="D13" s="45">
        <v>2200</v>
      </c>
      <c r="E13" s="46">
        <v>3000</v>
      </c>
    </row>
    <row r="14" spans="1:5" x14ac:dyDescent="0.25">
      <c r="B14" s="1" t="s">
        <v>5</v>
      </c>
      <c r="D14" s="45">
        <v>1000</v>
      </c>
      <c r="E14" s="46">
        <v>1600</v>
      </c>
    </row>
    <row r="15" spans="1:5" x14ac:dyDescent="0.25">
      <c r="B15" s="1" t="s">
        <v>8</v>
      </c>
      <c r="D15" s="45">
        <v>4000</v>
      </c>
      <c r="E15" s="46">
        <v>4500</v>
      </c>
    </row>
    <row r="16" spans="1:5" x14ac:dyDescent="0.25">
      <c r="B16" s="1" t="s">
        <v>7</v>
      </c>
      <c r="D16" s="45">
        <v>1000</v>
      </c>
      <c r="E16" s="46">
        <v>1200</v>
      </c>
    </row>
    <row r="17" spans="1:5" x14ac:dyDescent="0.25">
      <c r="B17" s="1" t="s">
        <v>81</v>
      </c>
      <c r="D17" s="45">
        <v>15000</v>
      </c>
      <c r="E17" s="46">
        <v>20000</v>
      </c>
    </row>
    <row r="18" spans="1:5" x14ac:dyDescent="0.25">
      <c r="B18" s="1" t="s">
        <v>6</v>
      </c>
      <c r="D18" s="45">
        <v>5000</v>
      </c>
      <c r="E18" s="46">
        <v>7000</v>
      </c>
    </row>
    <row r="19" spans="1:5" s="37" customFormat="1" x14ac:dyDescent="0.25">
      <c r="B19" s="33" t="s">
        <v>23</v>
      </c>
      <c r="C19" s="34"/>
      <c r="D19" s="47">
        <v>2000</v>
      </c>
      <c r="E19" s="48">
        <v>4000</v>
      </c>
    </row>
    <row r="20" spans="1:5" x14ac:dyDescent="0.25">
      <c r="B20" s="1" t="s">
        <v>82</v>
      </c>
      <c r="D20" s="45">
        <v>1200</v>
      </c>
      <c r="E20" s="46">
        <v>4500</v>
      </c>
    </row>
    <row r="21" spans="1:5" x14ac:dyDescent="0.25">
      <c r="B21" s="1" t="s">
        <v>9</v>
      </c>
      <c r="D21" s="45">
        <v>1000</v>
      </c>
      <c r="E21" s="46">
        <v>3000</v>
      </c>
    </row>
    <row r="22" spans="1:5" x14ac:dyDescent="0.25">
      <c r="B22" s="1" t="s">
        <v>10</v>
      </c>
      <c r="D22" s="45">
        <v>1500</v>
      </c>
      <c r="E22" s="46">
        <v>2500</v>
      </c>
    </row>
    <row r="23" spans="1:5" x14ac:dyDescent="0.25">
      <c r="B23" s="1" t="s">
        <v>11</v>
      </c>
      <c r="D23" s="45">
        <v>1000</v>
      </c>
      <c r="E23" s="46">
        <v>1200</v>
      </c>
    </row>
    <row r="24" spans="1:5" x14ac:dyDescent="0.25">
      <c r="B24" s="1" t="s">
        <v>12</v>
      </c>
      <c r="D24" s="45">
        <v>2500</v>
      </c>
      <c r="E24" s="46">
        <v>5000</v>
      </c>
    </row>
    <row r="25" spans="1:5" x14ac:dyDescent="0.25">
      <c r="B25" s="2" t="s">
        <v>13</v>
      </c>
      <c r="C25" s="4" t="s">
        <v>47</v>
      </c>
      <c r="D25" s="20">
        <f>SUM(D10:D24)</f>
        <v>72200</v>
      </c>
      <c r="E25" s="20">
        <f>SUM(E10:E24)</f>
        <v>99000</v>
      </c>
    </row>
    <row r="26" spans="1:5" x14ac:dyDescent="0.25">
      <c r="B26" s="2"/>
      <c r="C26" s="4"/>
      <c r="D26" s="20"/>
      <c r="E26" s="19"/>
    </row>
    <row r="27" spans="1:5" x14ac:dyDescent="0.25">
      <c r="A27" s="2" t="s">
        <v>55</v>
      </c>
      <c r="B27" s="2"/>
      <c r="C27" s="4" t="s">
        <v>48</v>
      </c>
      <c r="D27" s="20">
        <f>D7-D25</f>
        <v>107039</v>
      </c>
      <c r="E27" s="20">
        <f>E7-E25</f>
        <v>273783</v>
      </c>
    </row>
    <row r="28" spans="1:5" x14ac:dyDescent="0.25">
      <c r="A28" s="2"/>
      <c r="B28" s="2"/>
      <c r="C28" s="4"/>
      <c r="D28" s="14"/>
      <c r="E28" s="18"/>
    </row>
    <row r="29" spans="1:5" x14ac:dyDescent="0.25">
      <c r="A29" s="2" t="s">
        <v>56</v>
      </c>
      <c r="B29" s="2"/>
      <c r="C29" s="4" t="s">
        <v>50</v>
      </c>
      <c r="D29" s="14">
        <f>D27*15%</f>
        <v>16055.849999999999</v>
      </c>
      <c r="E29" s="14">
        <f>E27*15%</f>
        <v>41067.449999999997</v>
      </c>
    </row>
    <row r="30" spans="1:5" x14ac:dyDescent="0.25">
      <c r="A30" s="2"/>
      <c r="B30" s="2"/>
      <c r="C30" s="4"/>
      <c r="D30" s="14"/>
      <c r="E30" s="18"/>
    </row>
    <row r="31" spans="1:5" ht="18.75" thickBot="1" x14ac:dyDescent="0.3">
      <c r="A31" s="15" t="s">
        <v>57</v>
      </c>
      <c r="B31" s="15"/>
      <c r="C31" s="12" t="s">
        <v>53</v>
      </c>
      <c r="D31" s="30">
        <f>D27-D29</f>
        <v>90983.15</v>
      </c>
      <c r="E31" s="30">
        <f>E27-E29</f>
        <v>232715.55</v>
      </c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1"/>
  <sheetViews>
    <sheetView tabSelected="1" zoomScale="154" zoomScaleNormal="154" workbookViewId="0">
      <selection activeCell="D40" sqref="D40"/>
    </sheetView>
  </sheetViews>
  <sheetFormatPr defaultRowHeight="15" x14ac:dyDescent="0.25"/>
  <cols>
    <col min="1" max="1" width="43.42578125" customWidth="1"/>
    <col min="2" max="2" width="3.85546875" style="7" customWidth="1"/>
    <col min="3" max="3" width="20.5703125" style="8" customWidth="1"/>
    <col min="4" max="4" width="19.28515625" style="8" customWidth="1"/>
  </cols>
  <sheetData>
    <row r="1" spans="1:4" ht="20.25" x14ac:dyDescent="0.3">
      <c r="A1" s="40" t="s">
        <v>39</v>
      </c>
      <c r="B1" s="40"/>
      <c r="C1" s="40"/>
      <c r="D1" s="40"/>
    </row>
    <row r="2" spans="1:4" ht="20.25" x14ac:dyDescent="0.3">
      <c r="A2" s="40" t="s">
        <v>18</v>
      </c>
      <c r="B2" s="40"/>
      <c r="C2" s="40"/>
      <c r="D2" s="40"/>
    </row>
    <row r="3" spans="1:4" ht="18.75" thickBot="1" x14ac:dyDescent="0.3">
      <c r="A3" s="11"/>
      <c r="B3" s="12"/>
      <c r="C3" s="12" t="s">
        <v>16</v>
      </c>
      <c r="D3" s="12" t="s">
        <v>17</v>
      </c>
    </row>
    <row r="4" spans="1:4" ht="18" x14ac:dyDescent="0.25">
      <c r="A4" s="1" t="s">
        <v>19</v>
      </c>
      <c r="B4" s="4"/>
      <c r="C4" s="49">
        <v>68000</v>
      </c>
      <c r="D4" s="49">
        <v>68000</v>
      </c>
    </row>
    <row r="5" spans="1:4" ht="18" x14ac:dyDescent="0.25">
      <c r="A5" s="1" t="s">
        <v>20</v>
      </c>
      <c r="B5" s="4"/>
      <c r="C5" s="45">
        <v>216839</v>
      </c>
      <c r="D5" s="45">
        <v>445683</v>
      </c>
    </row>
    <row r="6" spans="1:4" ht="18" x14ac:dyDescent="0.25">
      <c r="A6" s="1" t="s">
        <v>21</v>
      </c>
      <c r="B6" s="4"/>
      <c r="C6" s="45">
        <v>0</v>
      </c>
      <c r="D6" s="45">
        <v>0</v>
      </c>
    </row>
    <row r="7" spans="1:4" ht="18" x14ac:dyDescent="0.25">
      <c r="A7" s="1" t="s">
        <v>22</v>
      </c>
      <c r="B7" s="4"/>
      <c r="C7" s="45">
        <v>105650</v>
      </c>
      <c r="D7" s="45">
        <v>114630</v>
      </c>
    </row>
    <row r="8" spans="1:4" ht="18" x14ac:dyDescent="0.25">
      <c r="A8" s="1" t="s">
        <v>25</v>
      </c>
      <c r="B8" s="4"/>
      <c r="C8" s="45">
        <v>0</v>
      </c>
      <c r="D8" s="45">
        <v>0</v>
      </c>
    </row>
    <row r="9" spans="1:4" ht="18" x14ac:dyDescent="0.25">
      <c r="A9" s="2" t="s">
        <v>26</v>
      </c>
      <c r="B9" s="4" t="s">
        <v>35</v>
      </c>
      <c r="C9" s="20">
        <f>SUM(C5:C8)</f>
        <v>322489</v>
      </c>
      <c r="D9" s="20">
        <f>SUM(D5:D8)</f>
        <v>560313</v>
      </c>
    </row>
    <row r="10" spans="1:4" ht="18" x14ac:dyDescent="0.25">
      <c r="A10" s="1"/>
      <c r="B10" s="4"/>
      <c r="C10" s="14"/>
      <c r="D10" s="14"/>
    </row>
    <row r="11" spans="1:4" ht="18" x14ac:dyDescent="0.25">
      <c r="A11" s="1" t="s">
        <v>24</v>
      </c>
      <c r="B11" s="4"/>
      <c r="C11" s="14"/>
      <c r="D11" s="14"/>
    </row>
    <row r="12" spans="1:4" ht="18" x14ac:dyDescent="0.25">
      <c r="A12" s="1" t="s">
        <v>27</v>
      </c>
      <c r="B12" s="4"/>
      <c r="C12" s="45">
        <v>30000</v>
      </c>
      <c r="D12" s="45">
        <v>30000</v>
      </c>
    </row>
    <row r="13" spans="1:4" ht="18" x14ac:dyDescent="0.25">
      <c r="A13" s="1" t="s">
        <v>29</v>
      </c>
      <c r="B13" s="4"/>
      <c r="C13" s="45">
        <v>5000</v>
      </c>
      <c r="D13" s="45">
        <v>8000</v>
      </c>
    </row>
    <row r="14" spans="1:4" ht="18" x14ac:dyDescent="0.25">
      <c r="A14" s="1" t="s">
        <v>30</v>
      </c>
      <c r="B14" s="4"/>
      <c r="C14" s="45">
        <v>8000</v>
      </c>
      <c r="D14" s="45">
        <v>10000</v>
      </c>
    </row>
    <row r="15" spans="1:4" ht="18" x14ac:dyDescent="0.25">
      <c r="A15" s="1" t="s">
        <v>31</v>
      </c>
      <c r="B15" s="4"/>
      <c r="C15" s="45">
        <v>40000</v>
      </c>
      <c r="D15" s="45">
        <v>45000</v>
      </c>
    </row>
    <row r="16" spans="1:4" ht="18" x14ac:dyDescent="0.25">
      <c r="A16" s="1" t="s">
        <v>32</v>
      </c>
      <c r="B16" s="4"/>
      <c r="C16" s="45">
        <v>0</v>
      </c>
      <c r="D16" s="45">
        <v>0</v>
      </c>
    </row>
    <row r="17" spans="1:4" ht="18" x14ac:dyDescent="0.25">
      <c r="A17" s="33" t="s">
        <v>28</v>
      </c>
      <c r="B17" s="26"/>
      <c r="C17" s="47">
        <v>2000</v>
      </c>
      <c r="D17" s="47">
        <v>4000</v>
      </c>
    </row>
    <row r="18" spans="1:4" ht="18" x14ac:dyDescent="0.25">
      <c r="A18" s="2" t="s">
        <v>33</v>
      </c>
      <c r="B18" s="4" t="s">
        <v>36</v>
      </c>
      <c r="C18" s="20">
        <f>SUM(C12:C16)-C17</f>
        <v>81000</v>
      </c>
      <c r="D18" s="20">
        <f>SUM(D12:D16)-D17</f>
        <v>89000</v>
      </c>
    </row>
    <row r="19" spans="1:4" ht="18" x14ac:dyDescent="0.25">
      <c r="A19" s="1"/>
      <c r="B19" s="4"/>
      <c r="C19" s="14"/>
      <c r="D19" s="14"/>
    </row>
    <row r="20" spans="1:4" ht="18" x14ac:dyDescent="0.25">
      <c r="A20" s="27" t="s">
        <v>34</v>
      </c>
      <c r="B20" s="26" t="s">
        <v>37</v>
      </c>
      <c r="C20" s="38">
        <f>C18+C9</f>
        <v>403489</v>
      </c>
      <c r="D20" s="38">
        <f>D18+D9</f>
        <v>649313</v>
      </c>
    </row>
    <row r="21" spans="1:4" ht="18" x14ac:dyDescent="0.25">
      <c r="A21" s="1"/>
      <c r="B21" s="4"/>
      <c r="C21" s="14"/>
      <c r="D21" s="14"/>
    </row>
    <row r="22" spans="1:4" ht="18" x14ac:dyDescent="0.25">
      <c r="A22" s="1" t="s">
        <v>38</v>
      </c>
      <c r="B22" s="4"/>
      <c r="C22" s="14"/>
      <c r="D22" s="14"/>
    </row>
    <row r="23" spans="1:4" ht="18" x14ac:dyDescent="0.25">
      <c r="A23" s="1" t="s">
        <v>40</v>
      </c>
      <c r="B23" s="4"/>
      <c r="C23" s="45">
        <v>20500</v>
      </c>
      <c r="D23" s="45">
        <v>28500</v>
      </c>
    </row>
    <row r="24" spans="1:4" ht="18" x14ac:dyDescent="0.25">
      <c r="A24" s="1" t="s">
        <v>112</v>
      </c>
      <c r="B24" s="28"/>
      <c r="C24" s="45">
        <v>20000</v>
      </c>
      <c r="D24" s="45">
        <v>25000</v>
      </c>
    </row>
    <row r="25" spans="1:4" ht="18" x14ac:dyDescent="0.25">
      <c r="A25" s="1" t="s">
        <v>41</v>
      </c>
      <c r="B25" s="4"/>
      <c r="C25" s="45">
        <v>5000</v>
      </c>
      <c r="D25" s="45">
        <v>10000</v>
      </c>
    </row>
    <row r="26" spans="1:4" ht="18" x14ac:dyDescent="0.25">
      <c r="A26" s="35" t="s">
        <v>113</v>
      </c>
      <c r="B26" s="36"/>
      <c r="C26" s="50">
        <v>16055.85</v>
      </c>
      <c r="D26" s="50">
        <v>41067.449999999997</v>
      </c>
    </row>
    <row r="27" spans="1:4" ht="18" x14ac:dyDescent="0.25">
      <c r="A27" s="2" t="s">
        <v>42</v>
      </c>
      <c r="B27" s="4" t="s">
        <v>47</v>
      </c>
      <c r="C27" s="20">
        <f>SUM(C23:C26)</f>
        <v>61555.85</v>
      </c>
      <c r="D27" s="20">
        <f>SUM(D23:D26)</f>
        <v>104567.45</v>
      </c>
    </row>
    <row r="28" spans="1:4" ht="18" x14ac:dyDescent="0.25">
      <c r="A28" s="1"/>
      <c r="B28" s="4"/>
      <c r="C28" s="14"/>
      <c r="D28" s="14"/>
    </row>
    <row r="29" spans="1:4" ht="18" x14ac:dyDescent="0.25">
      <c r="A29" s="1" t="s">
        <v>43</v>
      </c>
      <c r="B29" s="4"/>
      <c r="C29" s="45">
        <v>1300</v>
      </c>
      <c r="D29" s="45">
        <v>1500</v>
      </c>
    </row>
    <row r="30" spans="1:4" ht="18" x14ac:dyDescent="0.25">
      <c r="A30" s="1" t="s">
        <v>44</v>
      </c>
      <c r="B30" s="4"/>
      <c r="C30" s="14">
        <v>0</v>
      </c>
      <c r="D30" s="14">
        <v>0</v>
      </c>
    </row>
    <row r="31" spans="1:4" ht="18" x14ac:dyDescent="0.25">
      <c r="A31" s="1" t="s">
        <v>45</v>
      </c>
      <c r="B31" s="4"/>
      <c r="C31" s="14">
        <v>0</v>
      </c>
      <c r="D31" s="14">
        <v>0</v>
      </c>
    </row>
    <row r="32" spans="1:4" ht="18" x14ac:dyDescent="0.25">
      <c r="A32" s="2" t="s">
        <v>46</v>
      </c>
      <c r="B32" s="4" t="s">
        <v>48</v>
      </c>
      <c r="C32" s="20">
        <f>SUM(C29:C31)</f>
        <v>1300</v>
      </c>
      <c r="D32" s="20">
        <f>SUM(D29:D31)</f>
        <v>1500</v>
      </c>
    </row>
    <row r="33" spans="1:4" ht="18" x14ac:dyDescent="0.25">
      <c r="A33" s="1"/>
      <c r="B33" s="4"/>
      <c r="C33" s="14"/>
      <c r="D33" s="14"/>
    </row>
    <row r="34" spans="1:4" ht="18" x14ac:dyDescent="0.25">
      <c r="A34" s="2" t="s">
        <v>49</v>
      </c>
      <c r="B34" s="4" t="s">
        <v>50</v>
      </c>
      <c r="C34" s="20">
        <f>C27+C32</f>
        <v>62855.85</v>
      </c>
      <c r="D34" s="20">
        <f>D27+D32</f>
        <v>106067.45</v>
      </c>
    </row>
    <row r="35" spans="1:4" ht="18" x14ac:dyDescent="0.25">
      <c r="A35" s="1"/>
      <c r="B35" s="4"/>
      <c r="C35" s="14"/>
      <c r="D35" s="14"/>
    </row>
    <row r="36" spans="1:4" ht="18" x14ac:dyDescent="0.25">
      <c r="A36" s="1" t="s">
        <v>59</v>
      </c>
      <c r="B36" s="4"/>
      <c r="C36" s="45">
        <v>300000</v>
      </c>
      <c r="D36" s="45">
        <v>500000</v>
      </c>
    </row>
    <row r="37" spans="1:4" ht="18" x14ac:dyDescent="0.25">
      <c r="A37" s="1" t="s">
        <v>60</v>
      </c>
      <c r="B37" s="4"/>
      <c r="C37" s="45">
        <v>100000</v>
      </c>
      <c r="D37" s="45">
        <v>200000</v>
      </c>
    </row>
    <row r="38" spans="1:4" ht="18" x14ac:dyDescent="0.25">
      <c r="A38" s="1" t="s">
        <v>51</v>
      </c>
      <c r="B38" s="4"/>
      <c r="C38" s="45">
        <v>50000</v>
      </c>
      <c r="D38" s="45">
        <v>70000</v>
      </c>
    </row>
    <row r="39" spans="1:4" ht="18" x14ac:dyDescent="0.25">
      <c r="A39" s="2" t="s">
        <v>52</v>
      </c>
      <c r="B39" s="4" t="s">
        <v>53</v>
      </c>
      <c r="C39" s="20">
        <f>SUM(C37:C38)</f>
        <v>150000</v>
      </c>
      <c r="D39" s="20">
        <f>SUM(D37:D38)</f>
        <v>270000</v>
      </c>
    </row>
    <row r="40" spans="1:4" ht="18" x14ac:dyDescent="0.25">
      <c r="A40" s="2"/>
      <c r="B40" s="29"/>
      <c r="C40" s="14"/>
      <c r="D40" s="14"/>
    </row>
    <row r="41" spans="1:4" ht="18.75" thickBot="1" x14ac:dyDescent="0.3">
      <c r="A41" s="31" t="s">
        <v>114</v>
      </c>
      <c r="B41" s="32"/>
      <c r="C41" s="39">
        <f>C34+C39</f>
        <v>212855.85</v>
      </c>
      <c r="D41" s="39">
        <f>D34+D39</f>
        <v>376067.45</v>
      </c>
    </row>
  </sheetData>
  <mergeCells count="2">
    <mergeCell ref="A1:D1"/>
    <mergeCell ref="A2:D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Startup Cost</vt:lpstr>
      <vt:lpstr>Cash Flow Budget</vt:lpstr>
      <vt:lpstr>Income Statement</vt:lpstr>
      <vt:lpstr>Balancesheet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HaiLing</dc:creator>
  <cp:lastModifiedBy>Samson</cp:lastModifiedBy>
  <cp:lastPrinted>2021-02-10T18:20:31Z</cp:lastPrinted>
  <dcterms:created xsi:type="dcterms:W3CDTF">2016-09-17T05:58:26Z</dcterms:created>
  <dcterms:modified xsi:type="dcterms:W3CDTF">2021-05-28T16:00:56Z</dcterms:modified>
</cp:coreProperties>
</file>